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Rach.wyników" sheetId="1" r:id="rId1"/>
    <sheet name="Bilans" sheetId="2" r:id="rId2"/>
    <sheet name="Przychody" sheetId="3" r:id="rId3"/>
    <sheet name="Koszty" sheetId="4" r:id="rId4"/>
  </sheets>
  <definedNames/>
  <calcPr fullCalcOnLoad="1"/>
</workbook>
</file>

<file path=xl/sharedStrings.xml><?xml version="1.0" encoding="utf-8"?>
<sst xmlns="http://schemas.openxmlformats.org/spreadsheetml/2006/main" count="208" uniqueCount="94">
  <si>
    <t>STOWARZYSZENIE PRZYJACIÓŁ ALMANACHU MUSZYNY</t>
  </si>
  <si>
    <t>Wyszczególnienie</t>
  </si>
  <si>
    <t>Za rok ubiegły</t>
  </si>
  <si>
    <t>Za rok bieżący</t>
  </si>
  <si>
    <t>A.</t>
  </si>
  <si>
    <t>Przychody z działalności statutowej(I+II+III)</t>
  </si>
  <si>
    <t>I.</t>
  </si>
  <si>
    <t>Przychody z działalności statutowej SPAM(1+2+3+4+5+6)</t>
  </si>
  <si>
    <t>1.</t>
  </si>
  <si>
    <t>Składki brutto określone statutem</t>
  </si>
  <si>
    <t>2.</t>
  </si>
  <si>
    <t>Darowizny</t>
  </si>
  <si>
    <t>3.</t>
  </si>
  <si>
    <t>Dotacje</t>
  </si>
  <si>
    <t>4.</t>
  </si>
  <si>
    <t>II.</t>
  </si>
  <si>
    <t>Przychody z  działalności statutowej Almanach Muszyny(1+2+3+4)</t>
  </si>
  <si>
    <t xml:space="preserve">Przychody z działalności statutowej- OPP- odpis 1% </t>
  </si>
  <si>
    <t xml:space="preserve">Inne przychody określone statutem </t>
  </si>
  <si>
    <t>III.</t>
  </si>
  <si>
    <t>Przychody z działalności statutowej Fundusz Stypendialny(1+2+3+4)</t>
  </si>
  <si>
    <t xml:space="preserve">Darowizny </t>
  </si>
  <si>
    <t>5.</t>
  </si>
  <si>
    <t>B.</t>
  </si>
  <si>
    <t>Koszty realizacji zadań statutowych(I+II+III)</t>
  </si>
  <si>
    <t xml:space="preserve">I. </t>
  </si>
  <si>
    <t>Koszty działalności statutowej SPAM</t>
  </si>
  <si>
    <t>Koszty działalności statutowej Almanach Muszyny</t>
  </si>
  <si>
    <t>Koszty działalności statutowej Fundusz Stypendialny</t>
  </si>
  <si>
    <t>C.</t>
  </si>
  <si>
    <t>Przychody finansowe(I+II+III)</t>
  </si>
  <si>
    <t>Przychody finansowe SPAM</t>
  </si>
  <si>
    <t>Przychody finansowe Almanach Muszyny</t>
  </si>
  <si>
    <t>Przychody finansowe Fundusz Stypendialny</t>
  </si>
  <si>
    <t>D.</t>
  </si>
  <si>
    <t>Koszty finansowe(I+II+III)</t>
  </si>
  <si>
    <t>Koszty finansowe SPAM</t>
  </si>
  <si>
    <t>Koszty finansowe Almanach Muszyny</t>
  </si>
  <si>
    <t>Koszty finansowe Fundusz Stypendialny</t>
  </si>
  <si>
    <t>E.</t>
  </si>
  <si>
    <t>Wynik finansowy brutto na całokształcie działalności(I+II+III)</t>
  </si>
  <si>
    <t>Wynik finansowy na działalności SPAM (AI+CI-BI-DI)</t>
  </si>
  <si>
    <t>Wynik finansowy na działalności Almanach Muszyny (AII+CII-BII-DII)</t>
  </si>
  <si>
    <t>Wynik finansowy na działalności Fundusz Stypendialny (AIII+CIII-BIII-DIII)</t>
  </si>
  <si>
    <t>Aktywa</t>
  </si>
  <si>
    <t>Pasywa</t>
  </si>
  <si>
    <t>Stan na początek roku</t>
  </si>
  <si>
    <t>Stan na koniec roku</t>
  </si>
  <si>
    <t>Aktywa trwałe (I+II+III+IV+V)</t>
  </si>
  <si>
    <t>Fundusze własne (I+II+III)</t>
  </si>
  <si>
    <t>I</t>
  </si>
  <si>
    <t>Wartości niematerialne i prawne</t>
  </si>
  <si>
    <t>Fundusz statutowy</t>
  </si>
  <si>
    <t>II</t>
  </si>
  <si>
    <t>Rzeczowe aktywa trwałe</t>
  </si>
  <si>
    <t>III</t>
  </si>
  <si>
    <t>Należności długoterminowe</t>
  </si>
  <si>
    <t>IV</t>
  </si>
  <si>
    <t>Inwestycje długoterminowe</t>
  </si>
  <si>
    <t>V</t>
  </si>
  <si>
    <t>Długoterminowe rozliczenia międzyokresowe</t>
  </si>
  <si>
    <t>B</t>
  </si>
  <si>
    <t>Aktywa obrotowe (I+II+III+IV)</t>
  </si>
  <si>
    <t>Zobowiązania i rezerwy na zobowiązania (I+II+III+IV)</t>
  </si>
  <si>
    <t>Należności krótkoterminowe</t>
  </si>
  <si>
    <t>Inwestycje krótkoterminowe</t>
  </si>
  <si>
    <t>Kredyty i pożyczki</t>
  </si>
  <si>
    <t>Inne zobowiązania(umowy stypendialne)</t>
  </si>
  <si>
    <t>Pozostałe aktywa finansowe-lokaty</t>
  </si>
  <si>
    <t>Krótkoterminowe rozliczenia międzyokresowe</t>
  </si>
  <si>
    <t>Rezerwy na zobowiązania</t>
  </si>
  <si>
    <t>IV.</t>
  </si>
  <si>
    <t>Rozliczenia międzyokresowe</t>
  </si>
  <si>
    <t>Rozliczenia międzyokresowe przychodów</t>
  </si>
  <si>
    <t>Inne rozliczenia międzyokresowe</t>
  </si>
  <si>
    <t>Suma aktywów (A+B)</t>
  </si>
  <si>
    <t>Suma pasywów (A+B)</t>
  </si>
  <si>
    <t>Przychody ogółem</t>
  </si>
  <si>
    <t>Przychody z działalności statutowej SPAM(1+2+3+4+5)</t>
  </si>
  <si>
    <t>Koszty ogółem</t>
  </si>
  <si>
    <t>Inne przychody z działalności statutowej</t>
  </si>
  <si>
    <t>Pozostałe Fundusze</t>
  </si>
  <si>
    <t>Zysk (strata) z lat ubiegłych</t>
  </si>
  <si>
    <t>Zysk (strata ) netto</t>
  </si>
  <si>
    <t xml:space="preserve">Zobowiązania krótkoterminowe </t>
  </si>
  <si>
    <t xml:space="preserve">Zapasy </t>
  </si>
  <si>
    <t>Zobowiązania długoterminowe</t>
  </si>
  <si>
    <t>Środki pieniężne</t>
  </si>
  <si>
    <t>BILANS ZA ROK 2019</t>
  </si>
  <si>
    <t>Muszyna, dnia 12.03.2020</t>
  </si>
  <si>
    <t>RACHUNEK WYNIKÓW ZA ROK 2019</t>
  </si>
  <si>
    <t>Struktura zrealizowanych przychodów  2019</t>
  </si>
  <si>
    <t>Struktura poniesionych kosztów  2019</t>
  </si>
  <si>
    <t>Muszyna, 12.03.2020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</si>
</sst>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d/mm/yyyy"/>
  </numFmts>
  <fonts count="42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u val="single"/>
      <sz val="11"/>
      <color indexed="30"/>
      <name val="Czcionka tekstu podstawowego"/>
      <family val="2"/>
    </font>
    <font>
      <u val="single"/>
      <sz val="11"/>
      <color indexed="25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4" fontId="2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/>
    </xf>
    <xf numFmtId="4" fontId="5" fillId="0" borderId="17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5" fillId="0" borderId="17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/>
    </xf>
    <xf numFmtId="0" fontId="0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4" fontId="1" fillId="33" borderId="10" xfId="0" applyNumberFormat="1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B3" sqref="B3"/>
    </sheetView>
  </sheetViews>
  <sheetFormatPr defaultColWidth="8.796875" defaultRowHeight="14.25"/>
  <cols>
    <col min="1" max="1" width="3.59765625" style="0" customWidth="1"/>
    <col min="2" max="2" width="70.3984375" style="0" customWidth="1"/>
    <col min="3" max="3" width="12.69921875" style="0" customWidth="1"/>
    <col min="4" max="4" width="12.5" style="0" customWidth="1"/>
  </cols>
  <sheetData>
    <row r="1" ht="15" customHeight="1">
      <c r="A1" s="1" t="s">
        <v>0</v>
      </c>
    </row>
    <row r="2" ht="15" customHeight="1"/>
    <row r="3" spans="2:4" ht="22.5" customHeight="1">
      <c r="B3" s="2" t="s">
        <v>90</v>
      </c>
      <c r="C3" s="3"/>
      <c r="D3" s="3"/>
    </row>
    <row r="4" spans="1:4" ht="33" customHeight="1">
      <c r="A4" s="4"/>
      <c r="B4" s="5" t="s">
        <v>1</v>
      </c>
      <c r="C4" s="6" t="s">
        <v>2</v>
      </c>
      <c r="D4" s="6" t="s">
        <v>3</v>
      </c>
    </row>
    <row r="5" spans="1:4" ht="19.5" customHeight="1">
      <c r="A5" s="7" t="s">
        <v>4</v>
      </c>
      <c r="B5" s="7" t="s">
        <v>5</v>
      </c>
      <c r="C5" s="8">
        <f>+C6+C12+C16</f>
        <v>43839.31</v>
      </c>
      <c r="D5" s="8">
        <f>+D6+D12+D16</f>
        <v>32624.15</v>
      </c>
    </row>
    <row r="6" spans="1:4" ht="17.25" customHeight="1">
      <c r="A6" s="7" t="s">
        <v>6</v>
      </c>
      <c r="B6" s="7" t="s">
        <v>7</v>
      </c>
      <c r="C6" s="8">
        <f>SUM(C7:C11)</f>
        <v>36757.31</v>
      </c>
      <c r="D6" s="8">
        <f>SUM(D7:D11)</f>
        <v>28359.15</v>
      </c>
    </row>
    <row r="7" spans="1:4" ht="14.25">
      <c r="A7" s="4" t="s">
        <v>8</v>
      </c>
      <c r="B7" s="4" t="s">
        <v>9</v>
      </c>
      <c r="C7" s="9">
        <v>1050</v>
      </c>
      <c r="D7" s="9">
        <v>1175</v>
      </c>
    </row>
    <row r="8" spans="1:4" ht="14.25">
      <c r="A8" s="4" t="s">
        <v>10</v>
      </c>
      <c r="B8" s="4" t="s">
        <v>11</v>
      </c>
      <c r="C8" s="9">
        <v>4000</v>
      </c>
      <c r="D8" s="9">
        <v>8750</v>
      </c>
    </row>
    <row r="9" spans="1:4" ht="14.25">
      <c r="A9" s="4" t="s">
        <v>12</v>
      </c>
      <c r="B9" s="4" t="s">
        <v>13</v>
      </c>
      <c r="C9" s="9">
        <v>9000</v>
      </c>
      <c r="D9" s="9">
        <v>3000</v>
      </c>
    </row>
    <row r="10" spans="1:4" ht="14.25">
      <c r="A10" s="4" t="s">
        <v>14</v>
      </c>
      <c r="B10" s="4" t="s">
        <v>17</v>
      </c>
      <c r="C10" s="9">
        <v>21624</v>
      </c>
      <c r="D10" s="9">
        <v>14956.51</v>
      </c>
    </row>
    <row r="11" spans="1:4" ht="14.25">
      <c r="A11" s="41" t="s">
        <v>22</v>
      </c>
      <c r="B11" s="4" t="s">
        <v>80</v>
      </c>
      <c r="C11" s="9">
        <v>1083.31</v>
      </c>
      <c r="D11" s="9">
        <v>477.64</v>
      </c>
    </row>
    <row r="12" spans="1:4" ht="15.75" customHeight="1">
      <c r="A12" s="7" t="s">
        <v>15</v>
      </c>
      <c r="B12" s="7" t="s">
        <v>16</v>
      </c>
      <c r="C12" s="8">
        <f>SUM(C13:C15)</f>
        <v>0</v>
      </c>
      <c r="D12" s="8">
        <f>SUM(D13:D15)</f>
        <v>0</v>
      </c>
    </row>
    <row r="13" spans="1:4" ht="14.25">
      <c r="A13" s="4" t="s">
        <v>8</v>
      </c>
      <c r="B13" s="4" t="s">
        <v>11</v>
      </c>
      <c r="C13" s="9">
        <v>0</v>
      </c>
      <c r="D13" s="9">
        <v>0</v>
      </c>
    </row>
    <row r="14" spans="1:4" ht="14.25">
      <c r="A14" s="4" t="s">
        <v>10</v>
      </c>
      <c r="B14" s="4" t="s">
        <v>17</v>
      </c>
      <c r="C14" s="9">
        <v>0</v>
      </c>
      <c r="D14" s="9">
        <v>0</v>
      </c>
    </row>
    <row r="15" spans="1:4" ht="14.25">
      <c r="A15" s="4" t="s">
        <v>12</v>
      </c>
      <c r="B15" s="4" t="s">
        <v>18</v>
      </c>
      <c r="C15" s="9">
        <v>0</v>
      </c>
      <c r="D15" s="9">
        <v>0</v>
      </c>
    </row>
    <row r="16" spans="1:4" ht="15.75" customHeight="1">
      <c r="A16" s="7" t="s">
        <v>19</v>
      </c>
      <c r="B16" s="7" t="s">
        <v>20</v>
      </c>
      <c r="C16" s="8">
        <f>SUM(C17:C20)</f>
        <v>7082</v>
      </c>
      <c r="D16" s="8">
        <f>SUM(D17:D20)</f>
        <v>4265</v>
      </c>
    </row>
    <row r="17" spans="1:4" ht="14.25">
      <c r="A17" s="4" t="s">
        <v>8</v>
      </c>
      <c r="B17" s="4" t="s">
        <v>21</v>
      </c>
      <c r="C17" s="9">
        <v>7082</v>
      </c>
      <c r="D17" s="9">
        <v>4265</v>
      </c>
    </row>
    <row r="18" spans="1:4" ht="14.25">
      <c r="A18" s="4" t="s">
        <v>10</v>
      </c>
      <c r="B18" s="4" t="s">
        <v>13</v>
      </c>
      <c r="C18" s="9">
        <v>0</v>
      </c>
      <c r="D18" s="9">
        <v>0</v>
      </c>
    </row>
    <row r="19" spans="1:4" ht="14.25">
      <c r="A19" s="4" t="s">
        <v>12</v>
      </c>
      <c r="B19" s="4" t="s">
        <v>17</v>
      </c>
      <c r="C19" s="9">
        <v>0</v>
      </c>
      <c r="D19" s="9">
        <v>0</v>
      </c>
    </row>
    <row r="20" spans="1:4" ht="14.25">
      <c r="A20" s="4" t="s">
        <v>14</v>
      </c>
      <c r="B20" s="4" t="s">
        <v>18</v>
      </c>
      <c r="C20" s="9">
        <v>0</v>
      </c>
      <c r="D20" s="9">
        <v>0</v>
      </c>
    </row>
    <row r="21" spans="1:4" ht="18" customHeight="1">
      <c r="A21" s="7" t="s">
        <v>23</v>
      </c>
      <c r="B21" s="7" t="s">
        <v>24</v>
      </c>
      <c r="C21" s="8">
        <f>SUM(C22:C24)</f>
        <v>47824.42</v>
      </c>
      <c r="D21" s="8">
        <f>SUM(D22:D24)</f>
        <v>30820.93</v>
      </c>
    </row>
    <row r="22" spans="1:4" ht="14.25">
      <c r="A22" s="4" t="s">
        <v>25</v>
      </c>
      <c r="B22" s="4" t="s">
        <v>26</v>
      </c>
      <c r="C22" s="9">
        <v>31399.42</v>
      </c>
      <c r="D22" s="9">
        <v>21020.93</v>
      </c>
    </row>
    <row r="23" spans="1:4" ht="14.25">
      <c r="A23" s="4" t="s">
        <v>15</v>
      </c>
      <c r="B23" s="4" t="s">
        <v>27</v>
      </c>
      <c r="C23" s="9">
        <v>0</v>
      </c>
      <c r="D23" s="9">
        <v>0</v>
      </c>
    </row>
    <row r="24" spans="1:4" ht="14.25">
      <c r="A24" s="4" t="s">
        <v>19</v>
      </c>
      <c r="B24" s="4" t="s">
        <v>28</v>
      </c>
      <c r="C24" s="9">
        <v>16425</v>
      </c>
      <c r="D24" s="9">
        <v>9800</v>
      </c>
    </row>
    <row r="25" spans="1:4" ht="15" customHeight="1">
      <c r="A25" s="7" t="s">
        <v>29</v>
      </c>
      <c r="B25" s="7" t="s">
        <v>30</v>
      </c>
      <c r="C25" s="8">
        <f>SUM(C26:C28)</f>
        <v>89.76</v>
      </c>
      <c r="D25" s="8">
        <f>SUM(D26:D28)</f>
        <v>14.88</v>
      </c>
    </row>
    <row r="26" spans="1:4" ht="14.25">
      <c r="A26" s="4" t="s">
        <v>6</v>
      </c>
      <c r="B26" s="4" t="s">
        <v>31</v>
      </c>
      <c r="C26" s="9">
        <v>0</v>
      </c>
      <c r="D26" s="9">
        <v>0</v>
      </c>
    </row>
    <row r="27" spans="1:4" ht="14.25">
      <c r="A27" s="4" t="s">
        <v>15</v>
      </c>
      <c r="B27" s="4" t="s">
        <v>32</v>
      </c>
      <c r="C27" s="9">
        <v>0</v>
      </c>
      <c r="D27" s="9">
        <v>0</v>
      </c>
    </row>
    <row r="28" spans="1:4" ht="14.25">
      <c r="A28" s="4" t="s">
        <v>19</v>
      </c>
      <c r="B28" s="4" t="s">
        <v>33</v>
      </c>
      <c r="C28" s="9">
        <v>89.76</v>
      </c>
      <c r="D28" s="9">
        <v>14.88</v>
      </c>
    </row>
    <row r="29" spans="1:4" ht="17.25" customHeight="1">
      <c r="A29" s="7" t="s">
        <v>34</v>
      </c>
      <c r="B29" s="7" t="s">
        <v>35</v>
      </c>
      <c r="C29" s="8">
        <f>SUM(C30:C32)</f>
        <v>997.11</v>
      </c>
      <c r="D29" s="8">
        <f>SUM(D30:D32)</f>
        <v>927</v>
      </c>
    </row>
    <row r="30" spans="1:4" ht="14.25">
      <c r="A30" s="4" t="s">
        <v>6</v>
      </c>
      <c r="B30" s="4" t="s">
        <v>36</v>
      </c>
      <c r="C30" s="9">
        <v>658.11</v>
      </c>
      <c r="D30" s="9">
        <v>600</v>
      </c>
    </row>
    <row r="31" spans="1:4" ht="14.25">
      <c r="A31" s="4" t="s">
        <v>15</v>
      </c>
      <c r="B31" s="4" t="s">
        <v>37</v>
      </c>
      <c r="C31" s="9">
        <v>0</v>
      </c>
      <c r="D31" s="9">
        <v>0</v>
      </c>
    </row>
    <row r="32" spans="1:4" ht="14.25">
      <c r="A32" s="4" t="s">
        <v>19</v>
      </c>
      <c r="B32" s="4" t="s">
        <v>38</v>
      </c>
      <c r="C32" s="9">
        <v>339</v>
      </c>
      <c r="D32" s="9">
        <v>327</v>
      </c>
    </row>
    <row r="33" spans="1:4" ht="17.25" customHeight="1">
      <c r="A33" s="7" t="s">
        <v>39</v>
      </c>
      <c r="B33" s="7" t="s">
        <v>40</v>
      </c>
      <c r="C33" s="8">
        <f>SUM(C34:C36)</f>
        <v>-4892.46</v>
      </c>
      <c r="D33" s="8">
        <f>SUM(D34:D36)</f>
        <v>891.1000000000013</v>
      </c>
    </row>
    <row r="34" spans="1:4" ht="14.25">
      <c r="A34" s="4" t="s">
        <v>6</v>
      </c>
      <c r="B34" s="4" t="s">
        <v>41</v>
      </c>
      <c r="C34" s="9">
        <f>C6+C26-C22-C30</f>
        <v>4699.78</v>
      </c>
      <c r="D34" s="9">
        <f>D6+D26-D22-D30</f>
        <v>6738.220000000001</v>
      </c>
    </row>
    <row r="35" spans="1:4" ht="14.25">
      <c r="A35" s="4" t="s">
        <v>15</v>
      </c>
      <c r="B35" s="4" t="s">
        <v>42</v>
      </c>
      <c r="C35" s="9">
        <f>C12+C27-C31-C23</f>
        <v>0</v>
      </c>
      <c r="D35" s="9">
        <f>D12+D27-D31-D23</f>
        <v>0</v>
      </c>
    </row>
    <row r="36" spans="1:4" ht="14.25">
      <c r="A36" s="4" t="s">
        <v>19</v>
      </c>
      <c r="B36" s="4" t="s">
        <v>43</v>
      </c>
      <c r="C36" s="9">
        <f>C16+C28-C24-C32</f>
        <v>-9592.24</v>
      </c>
      <c r="D36" s="9">
        <f>D16+D28-D24-D32</f>
        <v>-5847.12</v>
      </c>
    </row>
    <row r="38" ht="14.25">
      <c r="A38" t="s">
        <v>89</v>
      </c>
    </row>
  </sheetData>
  <sheetProtection selectLockedCells="1" selectUnlockedCells="1"/>
  <printOptions/>
  <pageMargins left="0.3902777777777778" right="0.35" top="0.75" bottom="0.75" header="0.5118055555555555" footer="0.5118055555555555"/>
  <pageSetup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6">
      <selection activeCell="A24" sqref="A24"/>
    </sheetView>
  </sheetViews>
  <sheetFormatPr defaultColWidth="8.796875" defaultRowHeight="14.25"/>
  <cols>
    <col min="1" max="1" width="4.19921875" style="0" customWidth="1"/>
    <col min="2" max="2" width="24" style="0" customWidth="1"/>
    <col min="3" max="3" width="10.69921875" style="0" customWidth="1"/>
    <col min="4" max="4" width="10.59765625" style="0" customWidth="1"/>
    <col min="5" max="5" width="4.19921875" style="0" customWidth="1"/>
    <col min="6" max="6" width="23.3984375" style="0" customWidth="1"/>
    <col min="7" max="7" width="12.5" style="0" customWidth="1"/>
    <col min="8" max="8" width="11.69921875" style="0" customWidth="1"/>
  </cols>
  <sheetData>
    <row r="1" ht="18" customHeight="1">
      <c r="A1" s="1" t="s">
        <v>0</v>
      </c>
    </row>
    <row r="3" spans="2:7" ht="15">
      <c r="B3" s="44" t="s">
        <v>88</v>
      </c>
      <c r="C3" s="44"/>
      <c r="D3" s="44"/>
      <c r="E3" s="44"/>
      <c r="F3" s="44"/>
      <c r="G3" s="44"/>
    </row>
    <row r="4" spans="1:8" ht="18.75" customHeight="1">
      <c r="A4" s="45" t="s">
        <v>44</v>
      </c>
      <c r="B4" s="45"/>
      <c r="C4" s="45"/>
      <c r="D4" s="45"/>
      <c r="E4" s="46" t="s">
        <v>45</v>
      </c>
      <c r="F4" s="46"/>
      <c r="G4" s="46"/>
      <c r="H4" s="46"/>
    </row>
    <row r="5" spans="1:8" ht="37.5" customHeight="1">
      <c r="A5" s="10"/>
      <c r="B5" s="11" t="s">
        <v>1</v>
      </c>
      <c r="C5" s="12" t="s">
        <v>46</v>
      </c>
      <c r="D5" s="12" t="s">
        <v>47</v>
      </c>
      <c r="E5" s="11"/>
      <c r="F5" s="11"/>
      <c r="G5" s="12" t="s">
        <v>46</v>
      </c>
      <c r="H5" s="13" t="s">
        <v>47</v>
      </c>
    </row>
    <row r="6" spans="1:8" ht="30" customHeight="1">
      <c r="A6" s="14" t="s">
        <v>4</v>
      </c>
      <c r="B6" s="15" t="s">
        <v>48</v>
      </c>
      <c r="C6" s="9">
        <f>C7+C8+C9+C10+C11</f>
        <v>0</v>
      </c>
      <c r="D6" s="9">
        <f>D7+D8+D9+D10+D11</f>
        <v>0</v>
      </c>
      <c r="E6" s="7" t="s">
        <v>4</v>
      </c>
      <c r="F6" s="15" t="s">
        <v>49</v>
      </c>
      <c r="G6" s="16">
        <f>G7+G8+G9+G10</f>
        <v>22524.46</v>
      </c>
      <c r="H6" s="16">
        <f>H7+H8+H9+H10</f>
        <v>23415.559999999998</v>
      </c>
    </row>
    <row r="7" spans="1:8" ht="28.5">
      <c r="A7" s="17" t="s">
        <v>50</v>
      </c>
      <c r="B7" s="18" t="s">
        <v>51</v>
      </c>
      <c r="C7" s="9"/>
      <c r="D7" s="9"/>
      <c r="E7" s="4" t="s">
        <v>50</v>
      </c>
      <c r="F7" s="18" t="s">
        <v>52</v>
      </c>
      <c r="G7" s="19"/>
      <c r="H7" s="19"/>
    </row>
    <row r="8" spans="1:8" ht="16.5" customHeight="1">
      <c r="A8" s="17" t="s">
        <v>53</v>
      </c>
      <c r="B8" s="18" t="s">
        <v>54</v>
      </c>
      <c r="C8" s="9"/>
      <c r="D8" s="9"/>
      <c r="E8" s="4" t="s">
        <v>53</v>
      </c>
      <c r="F8" s="18" t="s">
        <v>81</v>
      </c>
      <c r="G8" s="19"/>
      <c r="H8" s="19"/>
    </row>
    <row r="9" spans="1:8" ht="14.25">
      <c r="A9" s="17" t="s">
        <v>55</v>
      </c>
      <c r="B9" s="18" t="s">
        <v>56</v>
      </c>
      <c r="C9" s="9"/>
      <c r="D9" s="9"/>
      <c r="E9" s="4" t="s">
        <v>55</v>
      </c>
      <c r="F9" s="18" t="s">
        <v>82</v>
      </c>
      <c r="G9" s="19">
        <v>27416.92</v>
      </c>
      <c r="H9" s="19">
        <v>22524.46</v>
      </c>
    </row>
    <row r="10" spans="1:8" ht="14.25">
      <c r="A10" s="17" t="s">
        <v>57</v>
      </c>
      <c r="B10" s="18" t="s">
        <v>58</v>
      </c>
      <c r="C10" s="9"/>
      <c r="D10" s="9"/>
      <c r="E10" s="4" t="s">
        <v>71</v>
      </c>
      <c r="F10" s="18" t="s">
        <v>83</v>
      </c>
      <c r="G10" s="19">
        <v>-4892.46</v>
      </c>
      <c r="H10" s="19">
        <v>891.1</v>
      </c>
    </row>
    <row r="11" spans="1:8" ht="28.5">
      <c r="A11" s="17" t="s">
        <v>59</v>
      </c>
      <c r="B11" s="18" t="s">
        <v>60</v>
      </c>
      <c r="C11" s="9"/>
      <c r="D11" s="9"/>
      <c r="E11" s="4"/>
      <c r="F11" s="18"/>
      <c r="G11" s="19"/>
      <c r="H11" s="19"/>
    </row>
    <row r="12" spans="1:8" ht="66.75" customHeight="1">
      <c r="A12" s="14" t="s">
        <v>61</v>
      </c>
      <c r="B12" s="15" t="s">
        <v>62</v>
      </c>
      <c r="C12" s="9">
        <f>C13+C15+C18</f>
        <v>28224.46</v>
      </c>
      <c r="D12" s="9">
        <f>D13+D15+D18</f>
        <v>23415.56</v>
      </c>
      <c r="E12" s="7" t="s">
        <v>23</v>
      </c>
      <c r="F12" s="15" t="s">
        <v>63</v>
      </c>
      <c r="G12" s="19">
        <f>G13+G15+G18+G19</f>
        <v>5700</v>
      </c>
      <c r="H12" s="19">
        <f>H13+H15+H18+H19</f>
        <v>0</v>
      </c>
    </row>
    <row r="13" spans="1:8" ht="14.25">
      <c r="A13" s="17" t="s">
        <v>50</v>
      </c>
      <c r="B13" s="18" t="s">
        <v>85</v>
      </c>
      <c r="C13" s="9"/>
      <c r="D13" s="9"/>
      <c r="E13" s="4" t="s">
        <v>6</v>
      </c>
      <c r="F13" s="18" t="s">
        <v>70</v>
      </c>
      <c r="G13" s="19"/>
      <c r="H13" s="19"/>
    </row>
    <row r="14" spans="1:8" ht="28.5">
      <c r="A14" s="17" t="s">
        <v>53</v>
      </c>
      <c r="B14" s="18" t="s">
        <v>64</v>
      </c>
      <c r="C14" s="9"/>
      <c r="D14" s="9"/>
      <c r="E14" s="4" t="s">
        <v>15</v>
      </c>
      <c r="F14" s="18" t="s">
        <v>86</v>
      </c>
      <c r="G14" s="19"/>
      <c r="H14" s="19"/>
    </row>
    <row r="15" spans="1:8" ht="28.5">
      <c r="A15" s="17" t="s">
        <v>19</v>
      </c>
      <c r="B15" s="18" t="s">
        <v>65</v>
      </c>
      <c r="C15" s="9">
        <f>C16+C17</f>
        <v>22524.46</v>
      </c>
      <c r="D15" s="9">
        <f>D16+D17</f>
        <v>23415.56</v>
      </c>
      <c r="E15" s="4" t="s">
        <v>19</v>
      </c>
      <c r="F15" s="18" t="s">
        <v>84</v>
      </c>
      <c r="G15" s="19">
        <f>G16+G17</f>
        <v>5700</v>
      </c>
      <c r="H15" s="19">
        <f>H16+H17</f>
        <v>0</v>
      </c>
    </row>
    <row r="16" spans="1:8" ht="14.25">
      <c r="A16" s="17" t="s">
        <v>8</v>
      </c>
      <c r="B16" s="18" t="s">
        <v>87</v>
      </c>
      <c r="C16" s="9">
        <v>17524.46</v>
      </c>
      <c r="D16" s="9">
        <v>23415.56</v>
      </c>
      <c r="E16" s="4" t="s">
        <v>8</v>
      </c>
      <c r="F16" s="18" t="s">
        <v>66</v>
      </c>
      <c r="G16" s="19"/>
      <c r="H16" s="19"/>
    </row>
    <row r="17" spans="1:8" ht="27" customHeight="1">
      <c r="A17" s="17" t="s">
        <v>10</v>
      </c>
      <c r="B17" s="18" t="s">
        <v>68</v>
      </c>
      <c r="C17" s="9">
        <v>5000</v>
      </c>
      <c r="D17" s="9"/>
      <c r="E17" s="4" t="s">
        <v>10</v>
      </c>
      <c r="F17" s="18" t="s">
        <v>67</v>
      </c>
      <c r="G17" s="19">
        <v>5700</v>
      </c>
      <c r="H17" s="19"/>
    </row>
    <row r="18" spans="1:8" ht="42.75" customHeight="1">
      <c r="A18" s="47" t="s">
        <v>57</v>
      </c>
      <c r="B18" s="48" t="s">
        <v>69</v>
      </c>
      <c r="C18" s="49">
        <v>5700</v>
      </c>
      <c r="D18" s="49">
        <v>0</v>
      </c>
      <c r="E18" s="4" t="s">
        <v>19</v>
      </c>
      <c r="F18" s="18" t="s">
        <v>70</v>
      </c>
      <c r="G18" s="19"/>
      <c r="H18" s="19"/>
    </row>
    <row r="19" spans="1:8" ht="28.5">
      <c r="A19" s="47"/>
      <c r="B19" s="48"/>
      <c r="C19" s="49"/>
      <c r="D19" s="49"/>
      <c r="E19" s="4" t="s">
        <v>71</v>
      </c>
      <c r="F19" s="18" t="s">
        <v>72</v>
      </c>
      <c r="G19" s="19"/>
      <c r="H19" s="19"/>
    </row>
    <row r="20" spans="1:8" ht="42.75">
      <c r="A20" s="47"/>
      <c r="B20" s="48"/>
      <c r="C20" s="49"/>
      <c r="D20" s="49"/>
      <c r="E20" s="4" t="s">
        <v>8</v>
      </c>
      <c r="F20" s="18" t="s">
        <v>73</v>
      </c>
      <c r="G20" s="19"/>
      <c r="H20" s="19"/>
    </row>
    <row r="21" spans="1:8" ht="28.5">
      <c r="A21" s="47"/>
      <c r="B21" s="48"/>
      <c r="C21" s="49"/>
      <c r="D21" s="49"/>
      <c r="E21" s="4" t="s">
        <v>10</v>
      </c>
      <c r="F21" s="18" t="s">
        <v>74</v>
      </c>
      <c r="G21" s="19"/>
      <c r="H21" s="19"/>
    </row>
    <row r="22" spans="1:8" ht="22.5" customHeight="1">
      <c r="A22" s="20"/>
      <c r="B22" s="21" t="s">
        <v>75</v>
      </c>
      <c r="C22" s="22">
        <f>C6+C12</f>
        <v>28224.46</v>
      </c>
      <c r="D22" s="22">
        <f>D6+D12</f>
        <v>23415.56</v>
      </c>
      <c r="E22" s="21"/>
      <c r="F22" s="21" t="s">
        <v>76</v>
      </c>
      <c r="G22" s="23">
        <f>G6+G12</f>
        <v>28224.46</v>
      </c>
      <c r="H22" s="23">
        <f>H6+H12</f>
        <v>23415.559999999998</v>
      </c>
    </row>
    <row r="23" ht="14.25">
      <c r="H23" s="24">
        <f>H22-D22</f>
        <v>0</v>
      </c>
    </row>
    <row r="24" ht="14.25">
      <c r="A24" t="s">
        <v>93</v>
      </c>
    </row>
  </sheetData>
  <sheetProtection selectLockedCells="1" selectUnlockedCells="1"/>
  <mergeCells count="7">
    <mergeCell ref="B3:G3"/>
    <mergeCell ref="A4:D4"/>
    <mergeCell ref="E4:H4"/>
    <mergeCell ref="A18:A21"/>
    <mergeCell ref="B18:B21"/>
    <mergeCell ref="C18:C21"/>
    <mergeCell ref="D18:D21"/>
  </mergeCells>
  <printOptions/>
  <pageMargins left="0.3902777777777778" right="0.45" top="0.75" bottom="0.75" header="0.5118055555555555" footer="0.5118055555555555"/>
  <pageSetup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A2" sqref="A2"/>
    </sheetView>
  </sheetViews>
  <sheetFormatPr defaultColWidth="8.796875" defaultRowHeight="14.25"/>
  <cols>
    <col min="1" max="1" width="4" style="0" customWidth="1"/>
    <col min="2" max="2" width="52.69921875" style="0" customWidth="1"/>
    <col min="3" max="4" width="9.8984375" style="0" customWidth="1"/>
  </cols>
  <sheetData>
    <row r="1" ht="15">
      <c r="B1" s="1" t="s">
        <v>91</v>
      </c>
    </row>
    <row r="2" spans="1:4" ht="32.25" customHeight="1">
      <c r="A2" s="25"/>
      <c r="B2" s="26" t="s">
        <v>1</v>
      </c>
      <c r="C2" s="27" t="s">
        <v>2</v>
      </c>
      <c r="D2" s="27" t="s">
        <v>3</v>
      </c>
    </row>
    <row r="3" spans="1:4" ht="15">
      <c r="A3" s="28" t="s">
        <v>4</v>
      </c>
      <c r="B3" s="26" t="s">
        <v>77</v>
      </c>
      <c r="C3" s="29">
        <f>C4+C20</f>
        <v>43929.07</v>
      </c>
      <c r="D3" s="29">
        <f>D4+D20</f>
        <v>32639.030000000002</v>
      </c>
    </row>
    <row r="4" spans="1:4" ht="15">
      <c r="A4" s="28" t="s">
        <v>23</v>
      </c>
      <c r="B4" s="28" t="s">
        <v>5</v>
      </c>
      <c r="C4" s="30">
        <f>+C5+C11+C15</f>
        <v>43839.31</v>
      </c>
      <c r="D4" s="30">
        <f>+D5+D11+D15</f>
        <v>32624.15</v>
      </c>
    </row>
    <row r="5" spans="1:4" ht="15">
      <c r="A5" s="28" t="s">
        <v>6</v>
      </c>
      <c r="B5" s="28" t="s">
        <v>78</v>
      </c>
      <c r="C5" s="30">
        <f>SUM(C6:C10)</f>
        <v>36757.31</v>
      </c>
      <c r="D5" s="30">
        <f>SUM(D6:D10)</f>
        <v>28359.15</v>
      </c>
    </row>
    <row r="6" spans="1:4" ht="15">
      <c r="A6" s="25" t="s">
        <v>8</v>
      </c>
      <c r="B6" s="25" t="s">
        <v>9</v>
      </c>
      <c r="C6" s="31">
        <v>1050</v>
      </c>
      <c r="D6" s="31">
        <v>1175</v>
      </c>
    </row>
    <row r="7" spans="1:4" ht="15">
      <c r="A7" s="25" t="s">
        <v>10</v>
      </c>
      <c r="B7" s="25" t="s">
        <v>11</v>
      </c>
      <c r="C7" s="31">
        <v>4000</v>
      </c>
      <c r="D7" s="31">
        <v>8750</v>
      </c>
    </row>
    <row r="8" spans="1:4" ht="15">
      <c r="A8" s="25" t="s">
        <v>12</v>
      </c>
      <c r="B8" s="25" t="s">
        <v>13</v>
      </c>
      <c r="C8" s="31">
        <v>9000</v>
      </c>
      <c r="D8" s="31">
        <v>3000</v>
      </c>
    </row>
    <row r="9" spans="1:4" ht="15">
      <c r="A9" s="25" t="s">
        <v>14</v>
      </c>
      <c r="B9" s="25" t="s">
        <v>17</v>
      </c>
      <c r="C9" s="31">
        <v>21624</v>
      </c>
      <c r="D9" s="31">
        <v>14956.51</v>
      </c>
    </row>
    <row r="10" spans="1:4" ht="15">
      <c r="A10" s="32" t="s">
        <v>22</v>
      </c>
      <c r="B10" s="25" t="s">
        <v>80</v>
      </c>
      <c r="C10" s="31">
        <v>1083.31</v>
      </c>
      <c r="D10" s="31">
        <v>477.64</v>
      </c>
    </row>
    <row r="11" spans="1:4" ht="15">
      <c r="A11" s="28" t="s">
        <v>15</v>
      </c>
      <c r="B11" s="28" t="s">
        <v>16</v>
      </c>
      <c r="C11" s="30">
        <f>SUM(C12:C14)</f>
        <v>0</v>
      </c>
      <c r="D11" s="30">
        <f>SUM(D12:D14)</f>
        <v>0</v>
      </c>
    </row>
    <row r="12" spans="1:4" ht="15">
      <c r="A12" s="25" t="s">
        <v>8</v>
      </c>
      <c r="B12" s="25" t="s">
        <v>11</v>
      </c>
      <c r="C12" s="31">
        <v>0</v>
      </c>
      <c r="D12" s="31">
        <v>0</v>
      </c>
    </row>
    <row r="13" spans="1:4" ht="15">
      <c r="A13" s="25" t="s">
        <v>10</v>
      </c>
      <c r="B13" s="25" t="s">
        <v>17</v>
      </c>
      <c r="C13" s="31">
        <v>0</v>
      </c>
      <c r="D13" s="31">
        <v>0</v>
      </c>
    </row>
    <row r="14" spans="1:4" ht="15">
      <c r="A14" s="25" t="s">
        <v>12</v>
      </c>
      <c r="B14" s="25" t="s">
        <v>18</v>
      </c>
      <c r="C14" s="31">
        <v>0</v>
      </c>
      <c r="D14" s="31">
        <v>0</v>
      </c>
    </row>
    <row r="15" spans="1:4" ht="20.25" customHeight="1">
      <c r="A15" s="28" t="s">
        <v>19</v>
      </c>
      <c r="B15" s="28" t="s">
        <v>20</v>
      </c>
      <c r="C15" s="30">
        <f>SUM(C16:C19)</f>
        <v>7082</v>
      </c>
      <c r="D15" s="30">
        <f>SUM(D16:D19)</f>
        <v>4265</v>
      </c>
    </row>
    <row r="16" spans="1:4" ht="15">
      <c r="A16" s="25" t="s">
        <v>8</v>
      </c>
      <c r="B16" s="25" t="s">
        <v>21</v>
      </c>
      <c r="C16" s="43">
        <v>7082</v>
      </c>
      <c r="D16" s="43">
        <v>4265</v>
      </c>
    </row>
    <row r="17" spans="1:4" ht="15">
      <c r="A17" s="25" t="s">
        <v>10</v>
      </c>
      <c r="B17" s="25" t="s">
        <v>13</v>
      </c>
      <c r="C17" s="31">
        <v>0</v>
      </c>
      <c r="D17" s="31">
        <v>0</v>
      </c>
    </row>
    <row r="18" spans="1:4" ht="15">
      <c r="A18" s="25" t="s">
        <v>12</v>
      </c>
      <c r="B18" s="25" t="s">
        <v>17</v>
      </c>
      <c r="C18" s="31">
        <v>0</v>
      </c>
      <c r="D18" s="31">
        <v>0</v>
      </c>
    </row>
    <row r="19" spans="1:4" ht="15">
      <c r="A19" s="25" t="s">
        <v>14</v>
      </c>
      <c r="B19" s="25" t="s">
        <v>18</v>
      </c>
      <c r="C19" s="31">
        <v>0</v>
      </c>
      <c r="D19" s="31">
        <v>0</v>
      </c>
    </row>
    <row r="20" spans="1:4" ht="15">
      <c r="A20" s="28" t="s">
        <v>29</v>
      </c>
      <c r="B20" s="28" t="s">
        <v>30</v>
      </c>
      <c r="C20" s="30">
        <f>SUM(C21:C23)</f>
        <v>89.76</v>
      </c>
      <c r="D20" s="30">
        <f>SUM(D21:D23)</f>
        <v>14.88</v>
      </c>
    </row>
    <row r="21" spans="1:4" ht="15">
      <c r="A21" s="25" t="s">
        <v>6</v>
      </c>
      <c r="B21" s="25" t="s">
        <v>31</v>
      </c>
      <c r="C21" s="31">
        <v>0</v>
      </c>
      <c r="D21" s="31">
        <v>0</v>
      </c>
    </row>
    <row r="22" spans="1:4" ht="15">
      <c r="A22" s="25" t="s">
        <v>15</v>
      </c>
      <c r="B22" s="25" t="s">
        <v>32</v>
      </c>
      <c r="C22" s="31">
        <v>0</v>
      </c>
      <c r="D22" s="31">
        <v>0</v>
      </c>
    </row>
    <row r="23" spans="1:4" ht="15">
      <c r="A23" s="25" t="s">
        <v>19</v>
      </c>
      <c r="B23" s="25" t="s">
        <v>33</v>
      </c>
      <c r="C23" s="31">
        <v>89.76</v>
      </c>
      <c r="D23" s="31">
        <v>14.88</v>
      </c>
    </row>
    <row r="25" ht="15">
      <c r="A25" s="42" t="s">
        <v>89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H8" sqref="H8"/>
    </sheetView>
  </sheetViews>
  <sheetFormatPr defaultColWidth="10.5" defaultRowHeight="14.25"/>
  <cols>
    <col min="1" max="1" width="5.3984375" style="0" customWidth="1"/>
    <col min="2" max="2" width="44.19921875" style="0" customWidth="1"/>
    <col min="3" max="3" width="12.5" style="0" customWidth="1"/>
    <col min="4" max="4" width="11.5" style="0" customWidth="1"/>
  </cols>
  <sheetData>
    <row r="1" ht="15">
      <c r="B1" s="1" t="s">
        <v>92</v>
      </c>
    </row>
    <row r="2" spans="1:4" ht="26.25" customHeight="1">
      <c r="A2" s="33"/>
      <c r="B2" s="34" t="s">
        <v>1</v>
      </c>
      <c r="C2" s="35" t="s">
        <v>2</v>
      </c>
      <c r="D2" s="35" t="s">
        <v>3</v>
      </c>
    </row>
    <row r="3" spans="1:4" ht="15.75" customHeight="1">
      <c r="A3" s="40" t="s">
        <v>4</v>
      </c>
      <c r="B3" s="34" t="s">
        <v>79</v>
      </c>
      <c r="C3" s="39">
        <f>C4+C8</f>
        <v>48821.53</v>
      </c>
      <c r="D3" s="39">
        <f>D4+D8</f>
        <v>31747.93</v>
      </c>
    </row>
    <row r="4" spans="1:4" ht="15">
      <c r="A4" s="36" t="s">
        <v>23</v>
      </c>
      <c r="B4" s="36" t="s">
        <v>24</v>
      </c>
      <c r="C4" s="37">
        <f>SUM(C5:C7)</f>
        <v>47824.42</v>
      </c>
      <c r="D4" s="37">
        <f>SUM(D5:D7)</f>
        <v>30820.93</v>
      </c>
    </row>
    <row r="5" spans="1:4" ht="15">
      <c r="A5" s="33" t="s">
        <v>25</v>
      </c>
      <c r="B5" s="33" t="s">
        <v>26</v>
      </c>
      <c r="C5" s="38">
        <v>31399.42</v>
      </c>
      <c r="D5" s="38">
        <v>21020.93</v>
      </c>
    </row>
    <row r="6" spans="1:4" ht="15">
      <c r="A6" s="33" t="s">
        <v>15</v>
      </c>
      <c r="B6" s="33" t="s">
        <v>27</v>
      </c>
      <c r="C6" s="38">
        <v>0</v>
      </c>
      <c r="D6" s="38">
        <v>0</v>
      </c>
    </row>
    <row r="7" spans="1:4" ht="15">
      <c r="A7" s="33" t="s">
        <v>19</v>
      </c>
      <c r="B7" s="33" t="s">
        <v>28</v>
      </c>
      <c r="C7" s="38">
        <v>16425</v>
      </c>
      <c r="D7" s="38">
        <v>9800</v>
      </c>
    </row>
    <row r="8" spans="1:4" ht="15">
      <c r="A8" s="36" t="s">
        <v>29</v>
      </c>
      <c r="B8" s="36" t="s">
        <v>35</v>
      </c>
      <c r="C8" s="37">
        <f>SUM(C9:C11)</f>
        <v>997.11</v>
      </c>
      <c r="D8" s="37">
        <f>SUM(D9:D11)</f>
        <v>927</v>
      </c>
    </row>
    <row r="9" spans="1:4" ht="15">
      <c r="A9" s="33" t="s">
        <v>6</v>
      </c>
      <c r="B9" s="33" t="s">
        <v>36</v>
      </c>
      <c r="C9" s="38">
        <v>658.11</v>
      </c>
      <c r="D9" s="38">
        <v>600</v>
      </c>
    </row>
    <row r="10" spans="1:4" ht="15">
      <c r="A10" s="33" t="s">
        <v>15</v>
      </c>
      <c r="B10" s="33" t="s">
        <v>37</v>
      </c>
      <c r="C10" s="38">
        <v>0</v>
      </c>
      <c r="D10" s="38">
        <v>0</v>
      </c>
    </row>
    <row r="11" spans="1:4" ht="15">
      <c r="A11" s="33" t="s">
        <v>19</v>
      </c>
      <c r="B11" s="33" t="s">
        <v>38</v>
      </c>
      <c r="C11" s="38">
        <v>339</v>
      </c>
      <c r="D11" s="38">
        <v>327</v>
      </c>
    </row>
    <row r="13" ht="15">
      <c r="A13" s="42" t="s">
        <v>89</v>
      </c>
    </row>
    <row r="14" ht="15">
      <c r="A14" s="4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SDS</dc:creator>
  <cp:keywords/>
  <dc:description/>
  <cp:lastModifiedBy>user</cp:lastModifiedBy>
  <cp:lastPrinted>2020-03-13T18:20:31Z</cp:lastPrinted>
  <dcterms:created xsi:type="dcterms:W3CDTF">2015-01-31T20:30:38Z</dcterms:created>
  <dcterms:modified xsi:type="dcterms:W3CDTF">2020-03-16T17:24:25Z</dcterms:modified>
  <cp:category/>
  <cp:version/>
  <cp:contentType/>
  <cp:contentStatus/>
</cp:coreProperties>
</file>